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20730" windowHeight="11160"/>
  </bookViews>
  <sheets>
    <sheet name="Pärmskiss FNG Danmark" sheetId="3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"/>
  <c r="H13" l="1"/>
  <c r="AM16" s="1"/>
  <c r="AH7" s="1"/>
  <c r="V12"/>
  <c r="C14"/>
  <c r="V13" l="1"/>
  <c r="AL14"/>
  <c r="C13" l="1"/>
  <c r="AM14"/>
  <c r="S14" s="1"/>
  <c r="AL16" l="1"/>
  <c r="S4" s="1"/>
</calcChain>
</file>

<file path=xl/sharedStrings.xml><?xml version="1.0" encoding="utf-8"?>
<sst xmlns="http://schemas.openxmlformats.org/spreadsheetml/2006/main" count="44" uniqueCount="39">
  <si>
    <t>tjocklek</t>
  </si>
  <si>
    <t>bredd</t>
  </si>
  <si>
    <t>mm</t>
  </si>
  <si>
    <t>Lösryggs-</t>
  </si>
  <si>
    <t>Bokblocks-</t>
  </si>
  <si>
    <t>Rund</t>
  </si>
  <si>
    <t>PAPP</t>
  </si>
  <si>
    <t>RYGG</t>
  </si>
  <si>
    <t>VÄRDE</t>
  </si>
  <si>
    <t>Värdena påverkar LÖSRYGGS-bredden nedan</t>
  </si>
  <si>
    <t>PÄRMSKISS – överdrag</t>
  </si>
  <si>
    <r>
      <t>Pärmens rygg</t>
    </r>
    <r>
      <rPr>
        <sz val="10"/>
        <color theme="1"/>
        <rFont val="Calibri"/>
        <family val="2"/>
        <scheme val="minor"/>
      </rPr>
      <t xml:space="preserve">     ca</t>
    </r>
  </si>
  <si>
    <t>Pärmens framsida (papp):</t>
  </si>
  <si>
    <t>Pärmens baksida (papp):</t>
  </si>
  <si>
    <t>Skissen är endast en vägledning och kan variera beroende på bindning och papper.
Vi tar inget ansvar för några fel i denna beräkning.</t>
  </si>
  <si>
    <t>Flexoband</t>
  </si>
  <si>
    <r>
      <rPr>
        <b/>
        <sz val="10"/>
        <rFont val="Calibri"/>
        <family val="2"/>
        <scheme val="minor"/>
      </rPr>
      <t>1. Bredd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inlaga 100–300mm</t>
    </r>
  </si>
  <si>
    <r>
      <rPr>
        <b/>
        <sz val="10"/>
        <rFont val="Calibri"/>
        <family val="2"/>
        <scheme val="minor"/>
      </rPr>
      <t>2. Höjd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inlaga 100–370mm</t>
    </r>
  </si>
  <si>
    <r>
      <t>4. Ytvikt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påverkar vikten</t>
    </r>
  </si>
  <si>
    <r>
      <rPr>
        <b/>
        <sz val="12"/>
        <color rgb="FFFF0000"/>
        <rFont val="Calibri"/>
        <family val="2"/>
        <scheme val="minor"/>
      </rPr>
      <t>V I K T I G T</t>
    </r>
    <r>
      <rPr>
        <b/>
        <sz val="10"/>
        <color rgb="FFFF0000"/>
        <rFont val="Calibri"/>
        <family val="2"/>
        <scheme val="minor"/>
      </rPr>
      <t xml:space="preserve">
Nedanstående 7 uppgifter
påverkar mått-skissen!</t>
    </r>
  </si>
  <si>
    <r>
      <t>6. Papp/Flexoband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påverkar ryggbredden</t>
    </r>
  </si>
  <si>
    <r>
      <rPr>
        <b/>
        <sz val="10"/>
        <rFont val="Calibri"/>
        <family val="2"/>
        <scheme val="minor"/>
      </rPr>
      <t>5. My</t>
    </r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påverkar ryggbredden</t>
    </r>
  </si>
  <si>
    <r>
      <rPr>
        <b/>
        <sz val="10"/>
        <rFont val="Calibri"/>
        <family val="2"/>
        <scheme val="minor"/>
      </rPr>
      <t>3. Sidantal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påverkar ryggbredden</t>
    </r>
  </si>
  <si>
    <r>
      <rPr>
        <b/>
        <sz val="10"/>
        <rFont val="Calibri"/>
        <family val="2"/>
        <scheme val="minor"/>
      </rPr>
      <t>7. Rygg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påverkar ryggbredden</t>
    </r>
  </si>
  <si>
    <r>
      <rPr>
        <b/>
        <sz val="10"/>
        <rFont val="Calibri"/>
        <family val="2"/>
        <scheme val="minor"/>
      </rPr>
      <t>Bokblock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krav på 3-75mm</t>
    </r>
  </si>
  <si>
    <r>
      <rPr>
        <b/>
        <sz val="10"/>
        <rFont val="Calibri"/>
        <family val="2"/>
        <scheme val="minor"/>
      </rPr>
      <t>Vikt</t>
    </r>
    <r>
      <rPr>
        <sz val="10"/>
        <rFont val="Calibri"/>
        <family val="2"/>
        <scheme val="minor"/>
      </rPr>
      <t xml:space="preserve">
</t>
    </r>
    <r>
      <rPr>
        <i/>
        <sz val="8.5"/>
        <rFont val="Calibri"/>
        <family val="2"/>
        <scheme val="minor"/>
      </rPr>
      <t>bör ej överstiga 5kg</t>
    </r>
  </si>
  <si>
    <t>2,25 mm</t>
  </si>
  <si>
    <t>Rak tunn</t>
  </si>
  <si>
    <t>Hård rak</t>
  </si>
  <si>
    <t>1,90 mm</t>
  </si>
  <si>
    <t>3,00 mm</t>
  </si>
  <si>
    <r>
      <rPr>
        <b/>
        <sz val="10"/>
        <color rgb="FFC00000"/>
        <rFont val="Calibri"/>
        <family val="2"/>
        <scheme val="minor"/>
      </rPr>
      <t>Folieprägling &amp; Blindprägling:</t>
    </r>
    <r>
      <rPr>
        <sz val="8"/>
        <color theme="1"/>
        <rFont val="Calibri"/>
        <family val="2"/>
        <scheme val="minor"/>
      </rPr>
      <t xml:space="preserve">
Endast inom pärmskissens vita ytor
– aldrig i steget!
</t>
    </r>
    <r>
      <rPr>
        <b/>
        <i/>
        <sz val="8"/>
        <color theme="1"/>
        <rFont val="Calibri"/>
        <family val="2"/>
        <scheme val="minor"/>
      </rPr>
      <t>Området 18mm in</t>
    </r>
    <r>
      <rPr>
        <i/>
        <sz val="8"/>
        <color theme="1"/>
        <rFont val="Calibri"/>
        <family val="2"/>
        <scheme val="minor"/>
      </rPr>
      <t xml:space="preserve"> från ytterkanterna (inviket)
kan ge negativ effekt vid prägling i detta område!</t>
    </r>
    <r>
      <rPr>
        <sz val="8"/>
        <color theme="1"/>
        <rFont val="Calibri"/>
        <family val="2"/>
        <scheme val="minor"/>
      </rPr>
      <t xml:space="preserve">
</t>
    </r>
    <r>
      <rPr>
        <b/>
        <sz val="10"/>
        <color rgb="FFC00000"/>
        <rFont val="Calibri"/>
        <family val="2"/>
        <scheme val="minor"/>
      </rPr>
      <t>Utfallande tryck</t>
    </r>
    <r>
      <rPr>
        <b/>
        <sz val="8"/>
        <color rgb="FFC00000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bör täcka hela inviket!
</t>
    </r>
    <r>
      <rPr>
        <b/>
        <sz val="10"/>
        <color rgb="FFC00000"/>
        <rFont val="Calibri"/>
        <family val="2"/>
        <scheme val="minor"/>
      </rPr>
      <t>Saknas MY-värde för pappret?</t>
    </r>
    <r>
      <rPr>
        <sz val="8"/>
        <color theme="1"/>
        <rFont val="Calibri"/>
        <family val="2"/>
        <scheme val="minor"/>
      </rPr>
      <t xml:space="preserve">
… använd Bulk-värdet enligt formeln
</t>
    </r>
    <r>
      <rPr>
        <u/>
        <sz val="8"/>
        <color theme="1"/>
        <rFont val="Calibri"/>
        <family val="2"/>
        <scheme val="minor"/>
      </rPr>
      <t>My = Bulk x Ytvikt</t>
    </r>
    <r>
      <rPr>
        <sz val="8"/>
        <color theme="1"/>
        <rFont val="Calibri"/>
        <family val="2"/>
        <scheme val="minor"/>
      </rPr>
      <t xml:space="preserve"> 
(t.ex. 0,84 x 130g = 110my)</t>
    </r>
  </si>
  <si>
    <t>Bredd</t>
  </si>
  <si>
    <t>Höjd</t>
  </si>
  <si>
    <t>Steg:</t>
  </si>
  <si>
    <t>Invik:</t>
  </si>
  <si>
    <t>Invik</t>
  </si>
  <si>
    <t>Undvik prägling i området som
motsvarar 18mm omvik, då det
ger en negativ effekt!</t>
  </si>
  <si>
    <t>Vid val av "flexoband"
istället förpärmpapp,
så är steget osynligt</t>
  </si>
</sst>
</file>

<file path=xl/styles.xml><?xml version="1.0" encoding="utf-8"?>
<styleSheet xmlns="http://schemas.openxmlformats.org/spreadsheetml/2006/main">
  <numFmts count="11">
    <numFmt numFmtId="164" formatCode="0.0"/>
    <numFmt numFmtId="165" formatCode="0\ \g\r"/>
    <numFmt numFmtId="166" formatCode="0.0\ \m\m"/>
    <numFmt numFmtId="167" formatCode="0\ \m\y"/>
    <numFmt numFmtId="168" formatCode="\c\a\ 0\ \g\r"/>
    <numFmt numFmtId="169" formatCode="0\ \m\m"/>
    <numFmt numFmtId="170" formatCode="\c\a\ 0.0\ \m\m"/>
    <numFmt numFmtId="171" formatCode="\B\r\e\d\d\ 0.0\ \m\m"/>
    <numFmt numFmtId="172" formatCode="\H\ö\j\d\ 0.0\ \m\m"/>
    <numFmt numFmtId="173" formatCode="#,##0\ \s\i\d\o\r"/>
    <numFmt numFmtId="174" formatCode="0\m\m"/>
  </numFmts>
  <fonts count="2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i/>
      <sz val="8.5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/>
      <diagonal/>
    </border>
    <border>
      <left/>
      <right/>
      <top style="mediumDashed">
        <color rgb="FFC00000"/>
      </top>
      <bottom/>
      <diagonal/>
    </border>
    <border>
      <left/>
      <right style="mediumDashed">
        <color rgb="FFC00000"/>
      </right>
      <top style="mediumDashed">
        <color rgb="FFC00000"/>
      </top>
      <bottom/>
      <diagonal/>
    </border>
    <border>
      <left style="mediumDashed">
        <color rgb="FFC00000"/>
      </left>
      <right/>
      <top/>
      <bottom/>
      <diagonal/>
    </border>
    <border>
      <left/>
      <right style="mediumDashed">
        <color rgb="FFC00000"/>
      </right>
      <top/>
      <bottom/>
      <diagonal/>
    </border>
    <border>
      <left style="mediumDashed">
        <color rgb="FFC00000"/>
      </left>
      <right/>
      <top/>
      <bottom style="mediumDashed">
        <color rgb="FFC00000"/>
      </bottom>
      <diagonal/>
    </border>
    <border>
      <left/>
      <right/>
      <top/>
      <bottom style="mediumDashed">
        <color rgb="FFC00000"/>
      </bottom>
      <diagonal/>
    </border>
    <border>
      <left/>
      <right style="mediumDashed">
        <color rgb="FFC00000"/>
      </right>
      <top/>
      <bottom style="mediumDashed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 style="mediumDashed">
        <color rgb="FFC00000"/>
      </right>
      <top/>
      <bottom/>
      <diagonal/>
    </border>
    <border>
      <left style="mediumDashed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mediumDashed">
        <color rgb="FFC00000"/>
      </right>
      <top/>
      <bottom/>
      <diagonal/>
    </border>
    <border>
      <left/>
      <right/>
      <top style="thin">
        <color indexed="64"/>
      </top>
      <bottom style="mediumDashed">
        <color rgb="FFC00000"/>
      </bottom>
      <diagonal/>
    </border>
  </borders>
  <cellStyleXfs count="2">
    <xf numFmtId="0" fontId="0" fillId="0" borderId="0"/>
    <xf numFmtId="0" fontId="3" fillId="0" borderId="0"/>
  </cellStyleXfs>
  <cellXfs count="138">
    <xf numFmtId="0" fontId="0" fillId="0" borderId="0" xfId="0"/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1" fontId="19" fillId="3" borderId="10" xfId="0" applyNumberFormat="1" applyFont="1" applyFill="1" applyBorder="1" applyAlignment="1" applyProtection="1">
      <alignment horizontal="left" vertical="center"/>
      <protection locked="0"/>
    </xf>
    <xf numFmtId="0" fontId="19" fillId="3" borderId="10" xfId="0" applyFont="1" applyFill="1" applyBorder="1" applyAlignment="1" applyProtection="1">
      <alignment horizontal="left" vertical="center"/>
      <protection locked="0"/>
    </xf>
    <xf numFmtId="0" fontId="21" fillId="3" borderId="10" xfId="0" applyFont="1" applyFill="1" applyBorder="1" applyAlignment="1" applyProtection="1">
      <alignment horizontal="center" vertical="center"/>
    </xf>
    <xf numFmtId="0" fontId="20" fillId="5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left" vertical="center"/>
    </xf>
    <xf numFmtId="166" fontId="6" fillId="2" borderId="10" xfId="0" applyNumberFormat="1" applyFont="1" applyFill="1" applyBorder="1" applyAlignment="1" applyProtection="1">
      <alignment horizontal="left" vertical="center" indent="1"/>
      <protection locked="0"/>
    </xf>
    <xf numFmtId="165" fontId="6" fillId="2" borderId="10" xfId="0" applyNumberFormat="1" applyFont="1" applyFill="1" applyBorder="1" applyAlignment="1" applyProtection="1">
      <alignment horizontal="left" vertical="center" indent="1"/>
      <protection locked="0"/>
    </xf>
    <xf numFmtId="167" fontId="6" fillId="2" borderId="10" xfId="0" applyNumberFormat="1" applyFont="1" applyFill="1" applyBorder="1" applyAlignment="1" applyProtection="1">
      <alignment horizontal="left" vertical="center" indent="1"/>
      <protection locked="0"/>
    </xf>
    <xf numFmtId="173" fontId="6" fillId="2" borderId="10" xfId="0" applyNumberFormat="1" applyFont="1" applyFill="1" applyBorder="1" applyAlignment="1" applyProtection="1">
      <alignment horizontal="left" vertical="center" indent="1"/>
      <protection locked="0"/>
    </xf>
    <xf numFmtId="0" fontId="4" fillId="5" borderId="0" xfId="0" applyFont="1" applyFill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right" vertical="center"/>
    </xf>
    <xf numFmtId="0" fontId="4" fillId="5" borderId="21" xfId="0" applyFont="1" applyFill="1" applyBorder="1" applyAlignment="1" applyProtection="1">
      <alignment horizontal="left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left" vertical="center"/>
    </xf>
    <xf numFmtId="0" fontId="4" fillId="5" borderId="2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right" vertical="center" indent="1"/>
    </xf>
    <xf numFmtId="0" fontId="6" fillId="5" borderId="0" xfId="0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right" vertical="center" indent="1"/>
    </xf>
    <xf numFmtId="0" fontId="7" fillId="5" borderId="0" xfId="0" applyFont="1" applyFill="1" applyBorder="1" applyAlignment="1" applyProtection="1">
      <alignment horizontal="center" vertical="center"/>
    </xf>
    <xf numFmtId="0" fontId="4" fillId="5" borderId="20" xfId="0" applyFont="1" applyFill="1" applyBorder="1" applyAlignment="1" applyProtection="1">
      <alignment horizontal="left" vertical="center"/>
    </xf>
    <xf numFmtId="0" fontId="4" fillId="5" borderId="19" xfId="0" applyFont="1" applyFill="1" applyBorder="1" applyAlignment="1" applyProtection="1">
      <alignment horizontal="center" vertical="center"/>
    </xf>
    <xf numFmtId="169" fontId="12" fillId="5" borderId="0" xfId="0" applyNumberFormat="1" applyFont="1" applyFill="1" applyBorder="1" applyAlignment="1" applyProtection="1">
      <alignment horizontal="center" vertical="center"/>
    </xf>
    <xf numFmtId="169" fontId="11" fillId="5" borderId="0" xfId="0" applyNumberFormat="1" applyFont="1" applyFill="1" applyBorder="1" applyAlignment="1">
      <alignment horizontal="center" vertical="center"/>
    </xf>
    <xf numFmtId="169" fontId="11" fillId="5" borderId="20" xfId="0" applyNumberFormat="1" applyFont="1" applyFill="1" applyBorder="1" applyAlignment="1">
      <alignment horizontal="center" vertical="center"/>
    </xf>
    <xf numFmtId="169" fontId="12" fillId="5" borderId="19" xfId="0" applyNumberFormat="1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169" fontId="12" fillId="5" borderId="20" xfId="0" applyNumberFormat="1" applyFont="1" applyFill="1" applyBorder="1" applyAlignment="1" applyProtection="1">
      <alignment horizontal="center" vertical="center"/>
    </xf>
    <xf numFmtId="169" fontId="12" fillId="5" borderId="21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Alignment="1" applyProtection="1">
      <alignment horizontal="left" vertical="center"/>
    </xf>
    <xf numFmtId="0" fontId="4" fillId="5" borderId="19" xfId="0" applyFont="1" applyFill="1" applyBorder="1" applyAlignment="1" applyProtection="1">
      <alignment horizontal="left" vertical="center"/>
    </xf>
    <xf numFmtId="0" fontId="6" fillId="5" borderId="8" xfId="1" applyFont="1" applyFill="1" applyBorder="1" applyAlignment="1" applyProtection="1">
      <alignment horizontal="left" vertical="center" wrapText="1" indent="1"/>
    </xf>
    <xf numFmtId="170" fontId="15" fillId="5" borderId="9" xfId="1" applyNumberFormat="1" applyFont="1" applyFill="1" applyBorder="1" applyAlignment="1" applyProtection="1">
      <alignment horizontal="left" vertical="center" indent="1"/>
    </xf>
    <xf numFmtId="168" fontId="15" fillId="5" borderId="4" xfId="1" applyNumberFormat="1" applyFont="1" applyFill="1" applyBorder="1" applyAlignment="1" applyProtection="1">
      <alignment horizontal="left" vertical="center" indent="1"/>
    </xf>
    <xf numFmtId="0" fontId="6" fillId="5" borderId="10" xfId="1" applyFont="1" applyFill="1" applyBorder="1" applyAlignment="1" applyProtection="1">
      <alignment horizontal="left" vertical="center" wrapText="1" indent="1"/>
    </xf>
    <xf numFmtId="0" fontId="5" fillId="5" borderId="10" xfId="1" applyFont="1" applyFill="1" applyBorder="1" applyAlignment="1" applyProtection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 indent="11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 indent="11"/>
    </xf>
    <xf numFmtId="164" fontId="8" fillId="3" borderId="8" xfId="1" applyNumberFormat="1" applyFont="1" applyFill="1" applyBorder="1" applyAlignment="1" applyProtection="1">
      <alignment horizontal="center" vertical="center"/>
    </xf>
    <xf numFmtId="0" fontId="5" fillId="5" borderId="1" xfId="1" applyFont="1" applyFill="1" applyBorder="1" applyAlignment="1" applyProtection="1">
      <alignment horizontal="center"/>
    </xf>
    <xf numFmtId="0" fontId="6" fillId="5" borderId="3" xfId="1" applyFont="1" applyFill="1" applyBorder="1" applyAlignment="1" applyProtection="1">
      <alignment horizontal="center" vertical="top"/>
    </xf>
    <xf numFmtId="0" fontId="17" fillId="5" borderId="10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vertical="center" indent="1"/>
    </xf>
    <xf numFmtId="0" fontId="5" fillId="5" borderId="25" xfId="1" applyFont="1" applyFill="1" applyBorder="1" applyAlignment="1" applyProtection="1">
      <alignment horizontal="center"/>
    </xf>
    <xf numFmtId="0" fontId="6" fillId="5" borderId="26" xfId="1" applyFont="1" applyFill="1" applyBorder="1" applyAlignment="1" applyProtection="1">
      <alignment horizontal="center" vertical="top"/>
    </xf>
    <xf numFmtId="164" fontId="8" fillId="3" borderId="10" xfId="1" applyNumberFormat="1" applyFont="1" applyFill="1" applyBorder="1" applyAlignment="1" applyProtection="1">
      <alignment horizontal="center" vertical="center"/>
    </xf>
    <xf numFmtId="0" fontId="5" fillId="5" borderId="1" xfId="1" applyFont="1" applyFill="1" applyBorder="1" applyAlignment="1" applyProtection="1">
      <alignment horizontal="center" vertical="center"/>
    </xf>
    <xf numFmtId="0" fontId="5" fillId="5" borderId="25" xfId="1" applyFont="1" applyFill="1" applyBorder="1" applyAlignment="1" applyProtection="1">
      <alignment horizontal="center" vertical="center"/>
    </xf>
    <xf numFmtId="0" fontId="2" fillId="4" borderId="28" xfId="0" applyFont="1" applyFill="1" applyBorder="1" applyAlignment="1" applyProtection="1">
      <alignment horizontal="center" textRotation="180"/>
    </xf>
    <xf numFmtId="0" fontId="4" fillId="3" borderId="28" xfId="0" applyFont="1" applyFill="1" applyBorder="1" applyAlignment="1" applyProtection="1">
      <alignment horizontal="center" textRotation="180"/>
    </xf>
    <xf numFmtId="174" fontId="2" fillId="4" borderId="28" xfId="0" applyNumberFormat="1" applyFont="1" applyFill="1" applyBorder="1" applyAlignment="1" applyProtection="1">
      <alignment horizontal="center" vertical="top" textRotation="180"/>
    </xf>
    <xf numFmtId="174" fontId="0" fillId="0" borderId="28" xfId="0" applyNumberFormat="1" applyBorder="1" applyAlignment="1">
      <alignment horizontal="center" vertical="top" textRotation="180"/>
    </xf>
    <xf numFmtId="0" fontId="2" fillId="4" borderId="30" xfId="0" applyFont="1" applyFill="1" applyBorder="1" applyAlignment="1" applyProtection="1">
      <alignment horizontal="left" vertical="center" indent="11"/>
    </xf>
    <xf numFmtId="0" fontId="0" fillId="0" borderId="30" xfId="0" applyBorder="1" applyAlignment="1">
      <alignment horizontal="left" vertical="center" indent="11"/>
    </xf>
    <xf numFmtId="174" fontId="4" fillId="4" borderId="30" xfId="0" applyNumberFormat="1" applyFont="1" applyFill="1" applyBorder="1" applyAlignment="1" applyProtection="1">
      <alignment horizontal="left" vertical="center"/>
    </xf>
    <xf numFmtId="0" fontId="9" fillId="3" borderId="14" xfId="0" applyFont="1" applyFill="1" applyBorder="1" applyAlignment="1" applyProtection="1">
      <alignment horizontal="left" vertical="top" wrapText="1" indent="6"/>
    </xf>
    <xf numFmtId="0" fontId="9" fillId="3" borderId="0" xfId="0" applyFont="1" applyFill="1" applyBorder="1" applyAlignment="1" applyProtection="1">
      <alignment horizontal="left" vertical="top" indent="6"/>
    </xf>
    <xf numFmtId="0" fontId="9" fillId="3" borderId="15" xfId="0" applyFont="1" applyFill="1" applyBorder="1" applyAlignment="1" applyProtection="1">
      <alignment horizontal="left" vertical="top" indent="6"/>
    </xf>
    <xf numFmtId="0" fontId="0" fillId="0" borderId="14" xfId="0" applyBorder="1" applyAlignment="1">
      <alignment horizontal="left" vertical="top" indent="6"/>
    </xf>
    <xf numFmtId="0" fontId="0" fillId="0" borderId="0" xfId="0" applyAlignment="1">
      <alignment horizontal="left" vertical="top" indent="6"/>
    </xf>
    <xf numFmtId="0" fontId="0" fillId="0" borderId="15" xfId="0" applyBorder="1" applyAlignment="1">
      <alignment horizontal="left" vertical="top" indent="6"/>
    </xf>
    <xf numFmtId="0" fontId="4" fillId="4" borderId="5" xfId="0" applyFont="1" applyFill="1" applyBorder="1" applyAlignment="1" applyProtection="1">
      <alignment horizontal="left" vertical="center" indent="11"/>
    </xf>
    <xf numFmtId="0" fontId="13" fillId="3" borderId="11" xfId="0" applyFont="1" applyFill="1" applyBorder="1" applyAlignment="1" applyProtection="1">
      <alignment horizontal="center" textRotation="180"/>
    </xf>
    <xf numFmtId="0" fontId="13" fillId="3" borderId="13" xfId="0" applyFont="1" applyFill="1" applyBorder="1" applyAlignment="1" applyProtection="1">
      <alignment horizontal="center" textRotation="180"/>
    </xf>
    <xf numFmtId="0" fontId="13" fillId="3" borderId="14" xfId="0" applyFont="1" applyFill="1" applyBorder="1" applyAlignment="1" applyProtection="1">
      <alignment horizontal="center" textRotation="180"/>
    </xf>
    <xf numFmtId="0" fontId="13" fillId="3" borderId="15" xfId="0" applyFont="1" applyFill="1" applyBorder="1" applyAlignment="1" applyProtection="1">
      <alignment horizontal="center" textRotation="180"/>
    </xf>
    <xf numFmtId="0" fontId="17" fillId="3" borderId="14" xfId="0" applyFont="1" applyFill="1" applyBorder="1" applyAlignment="1"/>
    <xf numFmtId="0" fontId="17" fillId="3" borderId="15" xfId="0" applyFont="1" applyFill="1" applyBorder="1" applyAlignment="1"/>
    <xf numFmtId="0" fontId="4" fillId="4" borderId="6" xfId="0" applyFont="1" applyFill="1" applyBorder="1" applyAlignment="1" applyProtection="1">
      <alignment horizontal="left" vertical="center" indent="11"/>
    </xf>
    <xf numFmtId="0" fontId="13" fillId="3" borderId="14" xfId="0" applyFont="1" applyFill="1" applyBorder="1" applyAlignment="1" applyProtection="1">
      <alignment horizontal="left" indent="6"/>
    </xf>
    <xf numFmtId="0" fontId="13" fillId="3" borderId="0" xfId="0" applyFont="1" applyFill="1" applyBorder="1" applyAlignment="1" applyProtection="1">
      <alignment horizontal="left" indent="6"/>
    </xf>
    <xf numFmtId="0" fontId="13" fillId="3" borderId="15" xfId="0" applyFont="1" applyFill="1" applyBorder="1" applyAlignment="1" applyProtection="1">
      <alignment horizontal="left" indent="6"/>
    </xf>
    <xf numFmtId="171" fontId="4" fillId="3" borderId="14" xfId="0" applyNumberFormat="1" applyFont="1" applyFill="1" applyBorder="1" applyAlignment="1" applyProtection="1">
      <alignment horizontal="left" vertical="center" indent="6"/>
    </xf>
    <xf numFmtId="171" fontId="0" fillId="3" borderId="0" xfId="0" applyNumberFormat="1" applyFill="1" applyBorder="1" applyAlignment="1">
      <alignment horizontal="left" vertical="center" indent="6"/>
    </xf>
    <xf numFmtId="171" fontId="0" fillId="3" borderId="15" xfId="0" applyNumberFormat="1" applyFill="1" applyBorder="1" applyAlignment="1">
      <alignment horizontal="left" vertical="center" indent="6"/>
    </xf>
    <xf numFmtId="174" fontId="2" fillId="4" borderId="27" xfId="0" applyNumberFormat="1" applyFont="1" applyFill="1" applyBorder="1" applyAlignment="1" applyProtection="1">
      <alignment horizontal="center" vertical="top" textRotation="180"/>
    </xf>
    <xf numFmtId="174" fontId="0" fillId="0" borderId="27" xfId="0" applyNumberFormat="1" applyBorder="1" applyAlignment="1">
      <alignment horizontal="center" vertical="top" textRotation="180"/>
    </xf>
    <xf numFmtId="169" fontId="12" fillId="5" borderId="0" xfId="0" applyNumberFormat="1" applyFont="1" applyFill="1" applyBorder="1" applyAlignment="1" applyProtection="1">
      <alignment horizontal="center" vertical="center"/>
    </xf>
    <xf numFmtId="169" fontId="12" fillId="5" borderId="20" xfId="0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28" fillId="5" borderId="0" xfId="0" applyFont="1" applyFill="1" applyAlignment="1" applyProtection="1">
      <alignment horizontal="center" vertical="top"/>
    </xf>
    <xf numFmtId="0" fontId="9" fillId="5" borderId="0" xfId="0" applyFont="1" applyFill="1" applyAlignment="1" applyProtection="1">
      <alignment horizontal="center" vertical="top" wrapText="1"/>
    </xf>
    <xf numFmtId="0" fontId="9" fillId="5" borderId="0" xfId="0" applyFont="1" applyFill="1" applyAlignment="1" applyProtection="1">
      <alignment horizontal="center" vertical="top"/>
    </xf>
    <xf numFmtId="169" fontId="18" fillId="5" borderId="22" xfId="0" applyNumberFormat="1" applyFont="1" applyFill="1" applyBorder="1" applyAlignment="1" applyProtection="1">
      <alignment horizontal="center" vertical="center" textRotation="180"/>
    </xf>
    <xf numFmtId="169" fontId="18" fillId="5" borderId="0" xfId="0" applyNumberFormat="1" applyFont="1" applyFill="1" applyBorder="1" applyAlignment="1">
      <alignment horizontal="center" vertical="center" textRotation="180"/>
    </xf>
    <xf numFmtId="169" fontId="18" fillId="5" borderId="24" xfId="0" applyNumberFormat="1" applyFont="1" applyFill="1" applyBorder="1" applyAlignment="1">
      <alignment horizontal="center" vertical="center" textRotation="180"/>
    </xf>
    <xf numFmtId="169" fontId="18" fillId="5" borderId="21" xfId="0" applyNumberFormat="1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 applyProtection="1">
      <alignment horizontal="center" vertical="center" textRotation="180"/>
    </xf>
    <xf numFmtId="164" fontId="4" fillId="3" borderId="15" xfId="0" applyNumberFormat="1" applyFont="1" applyFill="1" applyBorder="1" applyAlignment="1" applyProtection="1">
      <alignment horizontal="center" vertical="center" textRotation="180"/>
    </xf>
    <xf numFmtId="0" fontId="4" fillId="3" borderId="14" xfId="0" applyFont="1" applyFill="1" applyBorder="1" applyAlignment="1" applyProtection="1">
      <alignment horizontal="center" vertical="top" textRotation="180"/>
    </xf>
    <xf numFmtId="0" fontId="4" fillId="3" borderId="15" xfId="0" applyFont="1" applyFill="1" applyBorder="1" applyAlignment="1" applyProtection="1">
      <alignment horizontal="center" vertical="top" textRotation="180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2" fillId="4" borderId="27" xfId="0" applyFont="1" applyFill="1" applyBorder="1" applyAlignment="1" applyProtection="1">
      <alignment horizontal="center" textRotation="180"/>
    </xf>
    <xf numFmtId="0" fontId="4" fillId="3" borderId="27" xfId="0" applyFont="1" applyFill="1" applyBorder="1" applyAlignment="1" applyProtection="1">
      <alignment horizontal="center" textRotation="180"/>
    </xf>
    <xf numFmtId="172" fontId="4" fillId="3" borderId="14" xfId="0" applyNumberFormat="1" applyFont="1" applyFill="1" applyBorder="1" applyAlignment="1" applyProtection="1">
      <alignment horizontal="left" vertical="top" indent="6"/>
    </xf>
    <xf numFmtId="172" fontId="0" fillId="3" borderId="0" xfId="0" applyNumberFormat="1" applyFill="1" applyBorder="1" applyAlignment="1">
      <alignment horizontal="left" vertical="top" indent="5"/>
    </xf>
    <xf numFmtId="172" fontId="0" fillId="3" borderId="15" xfId="0" applyNumberFormat="1" applyFill="1" applyBorder="1" applyAlignment="1">
      <alignment horizontal="left" vertical="top" indent="5"/>
    </xf>
    <xf numFmtId="171" fontId="9" fillId="3" borderId="14" xfId="0" applyNumberFormat="1" applyFont="1" applyFill="1" applyBorder="1" applyAlignment="1" applyProtection="1">
      <alignment horizontal="left" vertical="center" wrapText="1" indent="6"/>
    </xf>
    <xf numFmtId="171" fontId="14" fillId="3" borderId="0" xfId="0" applyNumberFormat="1" applyFont="1" applyFill="1" applyBorder="1" applyAlignment="1">
      <alignment horizontal="left" vertical="center" indent="6"/>
    </xf>
    <xf numFmtId="171" fontId="14" fillId="3" borderId="15" xfId="0" applyNumberFormat="1" applyFont="1" applyFill="1" applyBorder="1" applyAlignment="1">
      <alignment horizontal="left" vertical="center" indent="6"/>
    </xf>
    <xf numFmtId="0" fontId="0" fillId="0" borderId="14" xfId="0" applyBorder="1" applyAlignment="1">
      <alignment horizontal="left" vertical="center" indent="6"/>
    </xf>
    <xf numFmtId="0" fontId="0" fillId="0" borderId="0" xfId="0" applyAlignment="1">
      <alignment horizontal="left" vertical="center" indent="6"/>
    </xf>
    <xf numFmtId="0" fontId="0" fillId="0" borderId="15" xfId="0" applyBorder="1" applyAlignment="1">
      <alignment horizontal="left" vertical="center" indent="6"/>
    </xf>
    <xf numFmtId="0" fontId="0" fillId="0" borderId="16" xfId="0" applyBorder="1" applyAlignment="1">
      <alignment horizontal="left" vertical="center" indent="6"/>
    </xf>
    <xf numFmtId="0" fontId="0" fillId="0" borderId="17" xfId="0" applyBorder="1" applyAlignment="1">
      <alignment horizontal="left" vertical="center" indent="6"/>
    </xf>
    <xf numFmtId="0" fontId="0" fillId="0" borderId="18" xfId="0" applyBorder="1" applyAlignment="1">
      <alignment horizontal="left" vertical="center" indent="6"/>
    </xf>
    <xf numFmtId="0" fontId="18" fillId="5" borderId="0" xfId="1" applyFont="1" applyFill="1" applyBorder="1" applyAlignment="1" applyProtection="1">
      <alignment horizontal="left" vertical="center" wrapText="1" indent="1"/>
    </xf>
    <xf numFmtId="0" fontId="12" fillId="5" borderId="0" xfId="0" applyFont="1" applyFill="1" applyBorder="1" applyAlignment="1">
      <alignment horizontal="left" vertical="center" wrapText="1" indent="1"/>
    </xf>
    <xf numFmtId="0" fontId="12" fillId="5" borderId="6" xfId="0" applyFont="1" applyFill="1" applyBorder="1" applyAlignment="1">
      <alignment horizontal="left" vertical="center" wrapText="1" indent="1"/>
    </xf>
    <xf numFmtId="0" fontId="10" fillId="5" borderId="5" xfId="0" applyFont="1" applyFill="1" applyBorder="1" applyAlignment="1" applyProtection="1">
      <alignment horizontal="left" vertical="top" wrapText="1" indent="1"/>
    </xf>
    <xf numFmtId="0" fontId="0" fillId="5" borderId="5" xfId="0" applyFill="1" applyBorder="1" applyAlignment="1">
      <alignment horizontal="left" wrapText="1" indent="1"/>
    </xf>
    <xf numFmtId="0" fontId="0" fillId="5" borderId="0" xfId="0" applyFill="1" applyAlignment="1">
      <alignment horizontal="left" wrapText="1" indent="1"/>
    </xf>
    <xf numFmtId="171" fontId="4" fillId="3" borderId="0" xfId="0" applyNumberFormat="1" applyFont="1" applyFill="1" applyBorder="1" applyAlignment="1" applyProtection="1">
      <alignment horizontal="left" vertical="center" indent="6"/>
    </xf>
    <xf numFmtId="171" fontId="4" fillId="3" borderId="15" xfId="0" applyNumberFormat="1" applyFont="1" applyFill="1" applyBorder="1" applyAlignment="1" applyProtection="1">
      <alignment horizontal="left" vertical="center" indent="6"/>
    </xf>
    <xf numFmtId="0" fontId="2" fillId="4" borderId="29" xfId="0" applyFont="1" applyFill="1" applyBorder="1" applyAlignment="1" applyProtection="1">
      <alignment horizontal="center" textRotation="180"/>
    </xf>
    <xf numFmtId="0" fontId="4" fillId="3" borderId="29" xfId="0" applyFont="1" applyFill="1" applyBorder="1" applyAlignment="1" applyProtection="1">
      <alignment horizontal="center" textRotation="180"/>
    </xf>
    <xf numFmtId="174" fontId="2" fillId="4" borderId="29" xfId="0" applyNumberFormat="1" applyFont="1" applyFill="1" applyBorder="1" applyAlignment="1" applyProtection="1">
      <alignment horizontal="center" vertical="top" textRotation="180"/>
    </xf>
    <xf numFmtId="174" fontId="0" fillId="0" borderId="29" xfId="0" applyNumberFormat="1" applyBorder="1" applyAlignment="1">
      <alignment horizontal="center" vertical="top" textRotation="18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16" fmlaLink="$C$11" fmlaRange="$AL$8:$AL$11" noThreeD="1" sel="3" val="0"/>
</file>

<file path=xl/ctrlProps/ctrlProp2.xml><?xml version="1.0" encoding="utf-8"?>
<formControlPr xmlns="http://schemas.microsoft.com/office/spreadsheetml/2009/9/main" objectType="Drop" dropLines="3" dropStyle="combo" dx="16" fmlaLink="$C$12" fmlaRange="$AM$8:$AM$10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223024</xdr:colOff>
      <xdr:row>5</xdr:row>
      <xdr:rowOff>0</xdr:rowOff>
    </xdr:from>
    <xdr:to>
      <xdr:col>9</xdr:col>
      <xdr:colOff>227671</xdr:colOff>
      <xdr:row>5</xdr:row>
      <xdr:rowOff>315951</xdr:rowOff>
    </xdr:to>
    <xdr:cxnSp macro="">
      <xdr:nvCxnSpPr>
        <xdr:cNvPr id="3" name="Rak pil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486829" y="315951"/>
          <a:ext cx="4647" cy="31595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167840</xdr:colOff>
      <xdr:row>6</xdr:row>
      <xdr:rowOff>697</xdr:rowOff>
    </xdr:from>
    <xdr:to>
      <xdr:col>8</xdr:col>
      <xdr:colOff>167841</xdr:colOff>
      <xdr:row>18</xdr:row>
      <xdr:rowOff>0</xdr:rowOff>
    </xdr:to>
    <xdr:cxnSp macro="">
      <xdr:nvCxnSpPr>
        <xdr:cNvPr id="4" name="Rak pil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3331797" y="1508132"/>
          <a:ext cx="1" cy="3842433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217449</xdr:colOff>
      <xdr:row>17</xdr:row>
      <xdr:rowOff>315021</xdr:rowOff>
    </xdr:from>
    <xdr:to>
      <xdr:col>9</xdr:col>
      <xdr:colOff>222096</xdr:colOff>
      <xdr:row>18</xdr:row>
      <xdr:rowOff>315021</xdr:rowOff>
    </xdr:to>
    <xdr:cxnSp macro="">
      <xdr:nvCxnSpPr>
        <xdr:cNvPr id="6" name="Rak pil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1481254" y="5370241"/>
          <a:ext cx="4647" cy="31595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247421</xdr:colOff>
      <xdr:row>15</xdr:row>
      <xdr:rowOff>49323</xdr:rowOff>
    </xdr:from>
    <xdr:to>
      <xdr:col>20</xdr:col>
      <xdr:colOff>4647</xdr:colOff>
      <xdr:row>15</xdr:row>
      <xdr:rowOff>49323</xdr:rowOff>
    </xdr:to>
    <xdr:cxnSp macro="">
      <xdr:nvCxnSpPr>
        <xdr:cNvPr id="7" name="Rak pil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5119825" y="4181708"/>
          <a:ext cx="504572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313166</xdr:colOff>
      <xdr:row>13</xdr:row>
      <xdr:rowOff>306487</xdr:rowOff>
    </xdr:from>
    <xdr:to>
      <xdr:col>6</xdr:col>
      <xdr:colOff>315022</xdr:colOff>
      <xdr:row>13</xdr:row>
      <xdr:rowOff>306487</xdr:rowOff>
    </xdr:to>
    <xdr:cxnSp macro="">
      <xdr:nvCxnSpPr>
        <xdr:cNvPr id="11" name="Rak pil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13166" y="3461643"/>
          <a:ext cx="317372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4651</xdr:colOff>
      <xdr:row>13</xdr:row>
      <xdr:rowOff>297365</xdr:rowOff>
    </xdr:from>
    <xdr:to>
      <xdr:col>21</xdr:col>
      <xdr:colOff>6506</xdr:colOff>
      <xdr:row>13</xdr:row>
      <xdr:rowOff>297365</xdr:rowOff>
    </xdr:to>
    <xdr:cxnSp macro="">
      <xdr:nvCxnSpPr>
        <xdr:cNvPr id="14" name="Rak pil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4743919" y="3456877"/>
          <a:ext cx="31780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315027</xdr:colOff>
      <xdr:row>13</xdr:row>
      <xdr:rowOff>296435</xdr:rowOff>
    </xdr:from>
    <xdr:to>
      <xdr:col>32</xdr:col>
      <xdr:colOff>931</xdr:colOff>
      <xdr:row>13</xdr:row>
      <xdr:rowOff>296435</xdr:rowOff>
    </xdr:to>
    <xdr:cxnSp macro="">
      <xdr:nvCxnSpPr>
        <xdr:cNvPr id="17" name="Rak pil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8213807" y="3455947"/>
          <a:ext cx="31780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10692</xdr:colOff>
      <xdr:row>4</xdr:row>
      <xdr:rowOff>62117</xdr:rowOff>
    </xdr:from>
    <xdr:to>
      <xdr:col>32</xdr:col>
      <xdr:colOff>19050</xdr:colOff>
      <xdr:row>4</xdr:row>
      <xdr:rowOff>62117</xdr:rowOff>
    </xdr:to>
    <xdr:cxnSp macro="">
      <xdr:nvCxnSpPr>
        <xdr:cNvPr id="20" name="Rak pil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2230750" y="824117"/>
          <a:ext cx="6485358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52022</xdr:colOff>
      <xdr:row>5</xdr:row>
      <xdr:rowOff>1590</xdr:rowOff>
    </xdr:from>
    <xdr:to>
      <xdr:col>32</xdr:col>
      <xdr:colOff>52023</xdr:colOff>
      <xdr:row>19</xdr:row>
      <xdr:rowOff>9525</xdr:rowOff>
    </xdr:to>
    <xdr:cxnSp macro="">
      <xdr:nvCxnSpPr>
        <xdr:cNvPr id="22" name="Rak pil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8727099" y="888148"/>
          <a:ext cx="1" cy="4484685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3722</xdr:colOff>
      <xdr:row>12</xdr:row>
      <xdr:rowOff>283691</xdr:rowOff>
    </xdr:from>
    <xdr:to>
      <xdr:col>17</xdr:col>
      <xdr:colOff>0</xdr:colOff>
      <xdr:row>12</xdr:row>
      <xdr:rowOff>283691</xdr:rowOff>
    </xdr:to>
    <xdr:cxnSp macro="">
      <xdr:nvCxnSpPr>
        <xdr:cNvPr id="19" name="Rak pil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2472895" y="3404960"/>
          <a:ext cx="2487432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170808</xdr:colOff>
      <xdr:row>6</xdr:row>
      <xdr:rowOff>7328</xdr:rowOff>
    </xdr:from>
    <xdr:to>
      <xdr:col>22</xdr:col>
      <xdr:colOff>170809</xdr:colOff>
      <xdr:row>17</xdr:row>
      <xdr:rowOff>307731</xdr:rowOff>
    </xdr:to>
    <xdr:cxnSp macro="">
      <xdr:nvCxnSpPr>
        <xdr:cNvPr id="16" name="Rak pil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6813460" y="1514763"/>
          <a:ext cx="1" cy="3828794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3722</xdr:colOff>
      <xdr:row>12</xdr:row>
      <xdr:rowOff>283691</xdr:rowOff>
    </xdr:from>
    <xdr:to>
      <xdr:col>31</xdr:col>
      <xdr:colOff>0</xdr:colOff>
      <xdr:row>12</xdr:row>
      <xdr:rowOff>283691</xdr:rowOff>
    </xdr:to>
    <xdr:cxnSp macro="">
      <xdr:nvCxnSpPr>
        <xdr:cNvPr id="25" name="Rak pil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472895" y="3404960"/>
          <a:ext cx="2487432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4651</xdr:colOff>
      <xdr:row>13</xdr:row>
      <xdr:rowOff>297365</xdr:rowOff>
    </xdr:from>
    <xdr:to>
      <xdr:col>18</xdr:col>
      <xdr:colOff>6506</xdr:colOff>
      <xdr:row>13</xdr:row>
      <xdr:rowOff>297365</xdr:rowOff>
    </xdr:to>
    <xdr:cxnSp macro="">
      <xdr:nvCxnSpPr>
        <xdr:cNvPr id="26" name="Rak pil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712324" y="3733692"/>
          <a:ext cx="250970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4651</xdr:colOff>
      <xdr:row>13</xdr:row>
      <xdr:rowOff>297365</xdr:rowOff>
    </xdr:from>
    <xdr:to>
      <xdr:col>21</xdr:col>
      <xdr:colOff>6506</xdr:colOff>
      <xdr:row>13</xdr:row>
      <xdr:rowOff>297365</xdr:rowOff>
    </xdr:to>
    <xdr:cxnSp macro="">
      <xdr:nvCxnSpPr>
        <xdr:cNvPr id="15" name="Rak pil 14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404912" y="4007974"/>
          <a:ext cx="250333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4651</xdr:colOff>
      <xdr:row>13</xdr:row>
      <xdr:rowOff>297365</xdr:rowOff>
    </xdr:from>
    <xdr:to>
      <xdr:col>21</xdr:col>
      <xdr:colOff>6506</xdr:colOff>
      <xdr:row>13</xdr:row>
      <xdr:rowOff>297365</xdr:rowOff>
    </xdr:to>
    <xdr:cxnSp macro="">
      <xdr:nvCxnSpPr>
        <xdr:cNvPr id="18" name="Rak pil 17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404912" y="4007974"/>
          <a:ext cx="250333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4651</xdr:colOff>
      <xdr:row>13</xdr:row>
      <xdr:rowOff>297365</xdr:rowOff>
    </xdr:from>
    <xdr:to>
      <xdr:col>7</xdr:col>
      <xdr:colOff>6506</xdr:colOff>
      <xdr:row>13</xdr:row>
      <xdr:rowOff>297365</xdr:rowOff>
    </xdr:to>
    <xdr:cxnSp macro="">
      <xdr:nvCxnSpPr>
        <xdr:cNvPr id="21" name="Rak pil 20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5404912" y="4007974"/>
          <a:ext cx="250333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313166</xdr:colOff>
      <xdr:row>13</xdr:row>
      <xdr:rowOff>306487</xdr:rowOff>
    </xdr:from>
    <xdr:to>
      <xdr:col>31</xdr:col>
      <xdr:colOff>315022</xdr:colOff>
      <xdr:row>13</xdr:row>
      <xdr:rowOff>306487</xdr:rowOff>
    </xdr:to>
    <xdr:cxnSp macro="">
      <xdr:nvCxnSpPr>
        <xdr:cNvPr id="23" name="Rak pil 2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2668740" y="4017096"/>
          <a:ext cx="246607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4651</xdr:colOff>
      <xdr:row>13</xdr:row>
      <xdr:rowOff>297365</xdr:rowOff>
    </xdr:from>
    <xdr:to>
      <xdr:col>32</xdr:col>
      <xdr:colOff>6506</xdr:colOff>
      <xdr:row>13</xdr:row>
      <xdr:rowOff>297365</xdr:rowOff>
    </xdr:to>
    <xdr:cxnSp macro="">
      <xdr:nvCxnSpPr>
        <xdr:cNvPr id="24" name="Rak pil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671651" y="4007974"/>
          <a:ext cx="250333" cy="0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223024</xdr:colOff>
      <xdr:row>18</xdr:row>
      <xdr:rowOff>0</xdr:rowOff>
    </xdr:from>
    <xdr:to>
      <xdr:col>9</xdr:col>
      <xdr:colOff>227671</xdr:colOff>
      <xdr:row>18</xdr:row>
      <xdr:rowOff>315951</xdr:rowOff>
    </xdr:to>
    <xdr:cxnSp macro="">
      <xdr:nvCxnSpPr>
        <xdr:cNvPr id="27" name="Rak pil 2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635459" y="1192696"/>
          <a:ext cx="4647" cy="315951"/>
        </a:xfrm>
        <a:prstGeom prst="straightConnector1">
          <a:avLst/>
        </a:prstGeom>
        <a:ln w="3175"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AQ22"/>
  <sheetViews>
    <sheetView tabSelected="1" zoomScale="115" zoomScaleNormal="115" workbookViewId="0">
      <selection activeCell="C6" sqref="C6"/>
    </sheetView>
  </sheetViews>
  <sheetFormatPr defaultColWidth="0" defaultRowHeight="0" customHeight="1" zeroHeight="1"/>
  <cols>
    <col min="1" max="1" width="1.28515625" style="20" customWidth="1"/>
    <col min="2" max="2" width="17.28515625" style="4" customWidth="1"/>
    <col min="3" max="3" width="15.7109375" style="1" customWidth="1"/>
    <col min="4" max="4" width="1.28515625" style="20" customWidth="1"/>
    <col min="5" max="5" width="3.28515625" style="20" customWidth="1"/>
    <col min="6" max="6" width="1.28515625" style="20" customWidth="1"/>
    <col min="7" max="32" width="3.7109375" style="1" customWidth="1"/>
    <col min="33" max="33" width="1.28515625" style="20" customWidth="1"/>
    <col min="34" max="34" width="3.28515625" style="20" customWidth="1"/>
    <col min="35" max="35" width="1.28515625" style="20" customWidth="1"/>
    <col min="36" max="36" width="8.7109375" style="1" hidden="1" customWidth="1"/>
    <col min="37" max="39" width="13.28515625" style="1" hidden="1" customWidth="1"/>
    <col min="40" max="40" width="7.28515625" style="1" hidden="1" customWidth="1"/>
    <col min="41" max="41" width="7.140625" style="1" hidden="1" customWidth="1"/>
    <col min="42" max="42" width="14.5703125" style="1" hidden="1" customWidth="1"/>
    <col min="43" max="43" width="5.42578125" style="1" hidden="1" customWidth="1"/>
    <col min="44" max="16384" width="4.7109375" style="1" hidden="1"/>
  </cols>
  <sheetData>
    <row r="1" spans="1:41" s="20" customFormat="1" ht="12.95" customHeight="1">
      <c r="A1" s="22"/>
      <c r="B1" s="22"/>
      <c r="AH1" s="21"/>
      <c r="AI1" s="22"/>
    </row>
    <row r="2" spans="1:41" s="20" customFormat="1" ht="27.95" customHeight="1">
      <c r="A2" s="22"/>
      <c r="B2" s="22"/>
      <c r="E2" s="98" t="s">
        <v>10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22"/>
    </row>
    <row r="3" spans="1:41" s="20" customFormat="1" ht="30" customHeight="1">
      <c r="A3" s="22"/>
      <c r="B3" s="126" t="s">
        <v>19</v>
      </c>
      <c r="C3" s="127"/>
      <c r="D3" s="21"/>
      <c r="E3" s="99" t="s">
        <v>14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22"/>
    </row>
    <row r="4" spans="1:41" s="20" customFormat="1" ht="12.95" customHeight="1">
      <c r="A4" s="22"/>
      <c r="B4" s="127"/>
      <c r="C4" s="127"/>
      <c r="G4" s="35"/>
      <c r="H4" s="36"/>
      <c r="I4" s="37"/>
      <c r="J4" s="37"/>
      <c r="K4" s="37"/>
      <c r="L4" s="37"/>
      <c r="M4" s="37"/>
      <c r="N4" s="37"/>
      <c r="O4" s="37"/>
      <c r="P4" s="37"/>
      <c r="Q4" s="38"/>
      <c r="R4" s="36"/>
      <c r="S4" s="104">
        <f xml:space="preserve"> IF( S14 = 0, 0, IF( OR( C6 &lt; 100, C6 &gt; 300), 0, AL16 ) ) + IF(C12=3, 4, 0)</f>
        <v>0</v>
      </c>
      <c r="T4" s="105"/>
      <c r="U4" s="39"/>
      <c r="V4" s="36"/>
      <c r="W4" s="37"/>
      <c r="X4" s="37"/>
      <c r="Y4" s="37"/>
      <c r="Z4" s="37"/>
      <c r="AA4" s="37"/>
      <c r="AB4" s="37"/>
      <c r="AC4" s="37"/>
      <c r="AD4" s="37"/>
      <c r="AE4" s="37"/>
      <c r="AF4" s="40"/>
      <c r="AG4" s="23"/>
      <c r="AH4" s="21"/>
      <c r="AI4" s="22"/>
    </row>
    <row r="5" spans="1:41" s="20" customFormat="1" ht="9.9499999999999993" customHeight="1" thickBot="1">
      <c r="A5" s="22"/>
      <c r="B5" s="128"/>
      <c r="C5" s="128"/>
      <c r="AI5" s="22"/>
    </row>
    <row r="6" spans="1:41" ht="24.95" customHeight="1" thickBot="1">
      <c r="A6" s="22"/>
      <c r="B6" s="48" t="s">
        <v>16</v>
      </c>
      <c r="C6" s="16">
        <v>0</v>
      </c>
      <c r="E6" s="27"/>
      <c r="G6" s="50"/>
      <c r="H6" s="70" t="s">
        <v>35</v>
      </c>
      <c r="I6" s="71"/>
      <c r="J6" s="71"/>
      <c r="K6" s="71"/>
      <c r="L6" s="71"/>
      <c r="M6" s="72">
        <v>18</v>
      </c>
      <c r="N6" s="72"/>
      <c r="O6" s="72"/>
      <c r="P6" s="72"/>
      <c r="Q6" s="72"/>
      <c r="R6" s="51"/>
      <c r="S6" s="79"/>
      <c r="T6" s="79"/>
      <c r="U6" s="51"/>
      <c r="V6" s="79"/>
      <c r="W6" s="79"/>
      <c r="X6" s="79"/>
      <c r="Y6" s="79"/>
      <c r="Z6" s="79"/>
      <c r="AA6" s="79"/>
      <c r="AB6" s="79"/>
      <c r="AC6" s="79"/>
      <c r="AD6" s="79"/>
      <c r="AE6" s="79"/>
      <c r="AF6" s="52"/>
      <c r="AH6" s="24"/>
      <c r="AI6" s="22"/>
      <c r="AK6" s="8" t="s">
        <v>8</v>
      </c>
      <c r="AL6" s="59" t="s">
        <v>6</v>
      </c>
      <c r="AM6" s="59" t="s">
        <v>7</v>
      </c>
    </row>
    <row r="7" spans="1:41" ht="24.95" customHeight="1">
      <c r="A7" s="22"/>
      <c r="B7" s="48" t="s">
        <v>17</v>
      </c>
      <c r="C7" s="16">
        <v>0</v>
      </c>
      <c r="D7" s="28"/>
      <c r="E7" s="26"/>
      <c r="G7" s="134" t="s">
        <v>35</v>
      </c>
      <c r="H7" s="9"/>
      <c r="I7" s="10"/>
      <c r="J7" s="10"/>
      <c r="K7" s="10"/>
      <c r="L7" s="10"/>
      <c r="M7" s="10"/>
      <c r="N7" s="10"/>
      <c r="O7" s="10"/>
      <c r="P7" s="10"/>
      <c r="Q7" s="11"/>
      <c r="R7" s="112" t="s">
        <v>34</v>
      </c>
      <c r="S7" s="80" t="s">
        <v>11</v>
      </c>
      <c r="T7" s="81"/>
      <c r="U7" s="112" t="s">
        <v>34</v>
      </c>
      <c r="V7" s="9"/>
      <c r="W7" s="10"/>
      <c r="X7" s="10"/>
      <c r="Y7" s="10"/>
      <c r="Z7" s="10"/>
      <c r="AA7" s="10"/>
      <c r="AB7" s="10"/>
      <c r="AC7" s="10"/>
      <c r="AD7" s="10"/>
      <c r="AE7" s="11"/>
      <c r="AF7" s="66" t="s">
        <v>36</v>
      </c>
      <c r="AH7" s="101">
        <f xml:space="preserve"> IF( OR( C7 &lt; 100, C7 &gt; 370), 0, AM16 )</f>
        <v>0</v>
      </c>
      <c r="AI7" s="22"/>
      <c r="AK7" s="7">
        <v>1</v>
      </c>
      <c r="AL7" s="60" t="s">
        <v>29</v>
      </c>
      <c r="AM7" s="60" t="s">
        <v>27</v>
      </c>
    </row>
    <row r="8" spans="1:41" ht="24.95" customHeight="1">
      <c r="A8" s="22"/>
      <c r="B8" s="48" t="s">
        <v>22</v>
      </c>
      <c r="C8" s="19">
        <v>0</v>
      </c>
      <c r="G8" s="134"/>
      <c r="H8" s="12"/>
      <c r="I8" s="2"/>
      <c r="J8" s="2"/>
      <c r="K8" s="2"/>
      <c r="L8" s="2"/>
      <c r="M8" s="2"/>
      <c r="N8" s="2"/>
      <c r="O8" s="2"/>
      <c r="P8" s="2"/>
      <c r="Q8" s="13"/>
      <c r="R8" s="112"/>
      <c r="S8" s="82"/>
      <c r="T8" s="83"/>
      <c r="U8" s="112"/>
      <c r="V8" s="12"/>
      <c r="W8" s="2"/>
      <c r="X8" s="2"/>
      <c r="Y8" s="2"/>
      <c r="Z8" s="2"/>
      <c r="AA8" s="2"/>
      <c r="AB8" s="2"/>
      <c r="AC8" s="2"/>
      <c r="AD8" s="2"/>
      <c r="AE8" s="13"/>
      <c r="AF8" s="66"/>
      <c r="AH8" s="102"/>
      <c r="AI8" s="22"/>
      <c r="AK8" s="7">
        <v>2</v>
      </c>
      <c r="AL8" s="60" t="s">
        <v>26</v>
      </c>
      <c r="AM8" s="60" t="s">
        <v>5</v>
      </c>
    </row>
    <row r="9" spans="1:41" ht="24.95" customHeight="1">
      <c r="A9" s="22"/>
      <c r="B9" s="49" t="s">
        <v>18</v>
      </c>
      <c r="C9" s="17">
        <v>0</v>
      </c>
      <c r="E9" s="29"/>
      <c r="G9" s="134"/>
      <c r="H9" s="73" t="s">
        <v>37</v>
      </c>
      <c r="I9" s="74"/>
      <c r="J9" s="74"/>
      <c r="K9" s="74"/>
      <c r="L9" s="74"/>
      <c r="M9" s="74"/>
      <c r="N9" s="74"/>
      <c r="O9" s="74"/>
      <c r="P9" s="74"/>
      <c r="Q9" s="75"/>
      <c r="R9" s="112"/>
      <c r="S9" s="82"/>
      <c r="T9" s="83"/>
      <c r="U9" s="112"/>
      <c r="V9" s="73" t="s">
        <v>37</v>
      </c>
      <c r="W9" s="74"/>
      <c r="X9" s="74"/>
      <c r="Y9" s="74"/>
      <c r="Z9" s="74"/>
      <c r="AA9" s="74"/>
      <c r="AB9" s="74"/>
      <c r="AC9" s="74"/>
      <c r="AD9" s="74"/>
      <c r="AE9" s="75"/>
      <c r="AF9" s="66"/>
      <c r="AH9" s="102"/>
      <c r="AI9" s="22"/>
      <c r="AK9" s="7">
        <v>3</v>
      </c>
      <c r="AL9" s="60" t="s">
        <v>30</v>
      </c>
      <c r="AM9" s="60" t="s">
        <v>28</v>
      </c>
    </row>
    <row r="10" spans="1:41" ht="24.95" customHeight="1">
      <c r="A10" s="22"/>
      <c r="B10" s="48" t="s">
        <v>21</v>
      </c>
      <c r="C10" s="18">
        <v>0</v>
      </c>
      <c r="E10" s="29"/>
      <c r="G10" s="134"/>
      <c r="H10" s="76"/>
      <c r="I10" s="77"/>
      <c r="J10" s="77"/>
      <c r="K10" s="77"/>
      <c r="L10" s="77"/>
      <c r="M10" s="77"/>
      <c r="N10" s="77"/>
      <c r="O10" s="77"/>
      <c r="P10" s="77"/>
      <c r="Q10" s="78"/>
      <c r="R10" s="112"/>
      <c r="S10" s="82"/>
      <c r="T10" s="83"/>
      <c r="U10" s="112"/>
      <c r="V10" s="76"/>
      <c r="W10" s="77"/>
      <c r="X10" s="77"/>
      <c r="Y10" s="77"/>
      <c r="Z10" s="77"/>
      <c r="AA10" s="77"/>
      <c r="AB10" s="77"/>
      <c r="AC10" s="77"/>
      <c r="AD10" s="77"/>
      <c r="AE10" s="78"/>
      <c r="AF10" s="66"/>
      <c r="AH10" s="102"/>
      <c r="AI10" s="22"/>
      <c r="AK10" s="7">
        <v>4</v>
      </c>
      <c r="AL10" s="60" t="s">
        <v>15</v>
      </c>
      <c r="AM10" s="60"/>
    </row>
    <row r="11" spans="1:41" ht="24.95" customHeight="1">
      <c r="A11" s="22"/>
      <c r="B11" s="49" t="s">
        <v>20</v>
      </c>
      <c r="C11" s="5"/>
      <c r="E11" s="29"/>
      <c r="G11" s="134"/>
      <c r="H11" s="87" t="s">
        <v>13</v>
      </c>
      <c r="I11" s="88"/>
      <c r="J11" s="88"/>
      <c r="K11" s="88"/>
      <c r="L11" s="88"/>
      <c r="M11" s="88"/>
      <c r="N11" s="88"/>
      <c r="O11" s="88"/>
      <c r="P11" s="88"/>
      <c r="Q11" s="89"/>
      <c r="R11" s="112"/>
      <c r="S11" s="82"/>
      <c r="T11" s="83"/>
      <c r="U11" s="112"/>
      <c r="V11" s="87" t="s">
        <v>12</v>
      </c>
      <c r="W11" s="88"/>
      <c r="X11" s="88"/>
      <c r="Y11" s="88"/>
      <c r="Z11" s="88"/>
      <c r="AA11" s="88"/>
      <c r="AB11" s="88"/>
      <c r="AC11" s="88"/>
      <c r="AD11" s="88"/>
      <c r="AE11" s="89"/>
      <c r="AF11" s="66"/>
      <c r="AH11" s="102"/>
      <c r="AI11" s="22"/>
      <c r="AK11" s="97" t="s">
        <v>9</v>
      </c>
      <c r="AL11" s="97"/>
      <c r="AM11" s="97"/>
    </row>
    <row r="12" spans="1:41" ht="24.95" customHeight="1">
      <c r="A12" s="22"/>
      <c r="B12" s="48" t="s">
        <v>23</v>
      </c>
      <c r="C12" s="6"/>
      <c r="E12" s="30"/>
      <c r="G12" s="135"/>
      <c r="H12" s="90">
        <f xml:space="preserve"> IF( OR( C6&lt;100, C6 &gt;300 ), 0, ( C6 - 9 ) + 3 )</f>
        <v>0</v>
      </c>
      <c r="I12" s="132"/>
      <c r="J12" s="132"/>
      <c r="K12" s="132"/>
      <c r="L12" s="132"/>
      <c r="M12" s="132"/>
      <c r="N12" s="132"/>
      <c r="O12" s="132"/>
      <c r="P12" s="132"/>
      <c r="Q12" s="133"/>
      <c r="R12" s="113"/>
      <c r="S12" s="82"/>
      <c r="T12" s="83"/>
      <c r="U12" s="113"/>
      <c r="V12" s="90">
        <f xml:space="preserve"> H12</f>
        <v>0</v>
      </c>
      <c r="W12" s="91"/>
      <c r="X12" s="91"/>
      <c r="Y12" s="91"/>
      <c r="Z12" s="91"/>
      <c r="AA12" s="91"/>
      <c r="AB12" s="91"/>
      <c r="AC12" s="91"/>
      <c r="AD12" s="91"/>
      <c r="AE12" s="92"/>
      <c r="AF12" s="67"/>
      <c r="AH12" s="102"/>
      <c r="AI12" s="22"/>
      <c r="AL12" s="57" t="s">
        <v>4</v>
      </c>
      <c r="AM12" s="61" t="s">
        <v>3</v>
      </c>
    </row>
    <row r="13" spans="1:41" ht="24.95" customHeight="1">
      <c r="A13" s="22"/>
      <c r="B13" s="45" t="s">
        <v>24</v>
      </c>
      <c r="C13" s="46">
        <f xml:space="preserve"> AL14</f>
        <v>0</v>
      </c>
      <c r="E13" s="31"/>
      <c r="G13" s="136">
        <v>18</v>
      </c>
      <c r="H13" s="114">
        <f xml:space="preserve"> IF( OR( C7 &lt; 100, C7 &gt; 370 ), 0, ( C7 + IF( AND( C6 = 210, C7 = 297 ), 5, 6 ) ) )</f>
        <v>0</v>
      </c>
      <c r="I13" s="115"/>
      <c r="J13" s="115"/>
      <c r="K13" s="115"/>
      <c r="L13" s="115"/>
      <c r="M13" s="115"/>
      <c r="N13" s="115"/>
      <c r="O13" s="115"/>
      <c r="P13" s="115"/>
      <c r="Q13" s="116"/>
      <c r="R13" s="93">
        <v>9</v>
      </c>
      <c r="S13" s="84"/>
      <c r="T13" s="85"/>
      <c r="U13" s="93">
        <v>9</v>
      </c>
      <c r="V13" s="114">
        <f xml:space="preserve"> H13</f>
        <v>0</v>
      </c>
      <c r="W13" s="115"/>
      <c r="X13" s="115"/>
      <c r="Y13" s="115"/>
      <c r="Z13" s="115"/>
      <c r="AA13" s="115"/>
      <c r="AB13" s="115"/>
      <c r="AC13" s="115"/>
      <c r="AD13" s="115"/>
      <c r="AE13" s="116"/>
      <c r="AF13" s="68">
        <v>18</v>
      </c>
      <c r="AH13" s="102"/>
      <c r="AI13" s="22"/>
      <c r="AL13" s="58" t="s">
        <v>0</v>
      </c>
      <c r="AM13" s="62" t="s">
        <v>1</v>
      </c>
      <c r="AO13" s="3"/>
    </row>
    <row r="14" spans="1:41" ht="30" customHeight="1">
      <c r="A14" s="22"/>
      <c r="B14" s="45" t="s">
        <v>25</v>
      </c>
      <c r="C14" s="47">
        <f>IF(C6&lt;7,0,
INT((C6*C7*C8/2*C9)/1000000+(C6*4*C7*0.00013)+(((C6-4)*(C7+5))
* IF(C11=2,0.00235,
IF(C11=3,0.00277,
IF(C11=4,0.00368,
IF(C11=5,(0.00368/3*4),
C11/1000000)))))
+15))</f>
        <v>0</v>
      </c>
      <c r="E14" s="32"/>
      <c r="G14" s="137"/>
      <c r="H14" s="117" t="s">
        <v>38</v>
      </c>
      <c r="I14" s="118"/>
      <c r="J14" s="118"/>
      <c r="K14" s="118"/>
      <c r="L14" s="118"/>
      <c r="M14" s="118"/>
      <c r="N14" s="118"/>
      <c r="O14" s="118"/>
      <c r="P14" s="118"/>
      <c r="Q14" s="119"/>
      <c r="R14" s="94"/>
      <c r="S14" s="106">
        <f xml:space="preserve"> IF( OR( C10 &lt; 75, C10 &gt; 280 ), 0, IF( AM14 &lt; 7, 7, AM14 ) )</f>
        <v>0</v>
      </c>
      <c r="T14" s="107"/>
      <c r="U14" s="94"/>
      <c r="V14" s="117" t="s">
        <v>38</v>
      </c>
      <c r="W14" s="118"/>
      <c r="X14" s="118"/>
      <c r="Y14" s="118"/>
      <c r="Z14" s="118"/>
      <c r="AA14" s="118"/>
      <c r="AB14" s="118"/>
      <c r="AC14" s="118"/>
      <c r="AD14" s="118"/>
      <c r="AE14" s="119"/>
      <c r="AF14" s="69"/>
      <c r="AH14" s="102"/>
      <c r="AI14" s="22"/>
      <c r="AL14" s="56">
        <f>(C8/2*C10/1000)</f>
        <v>0</v>
      </c>
      <c r="AM14" s="63">
        <f>IF(C11=0,AL14+1*2,
IF(AND(C12&lt;1,C12&gt;3),0,
IF(OR(C12=1,C12=3),
AL14+
IF(C11=0,1*2,
IF(C11=1,1.9*2,
IF(C11=2,2.25*2,
IF(C11=3,3*2,
IF(C11=4,1
))))),
IF(C12=2,
INT(AL14/2*22/9.5+
IF(C11=0,1*2,
IF(C11=1,1.9*2,
IF(C11=2,2.25*2,
IF(C11=3,3*2,
IF(C11=4,0
)))))))))
)+0.3</f>
        <v>2.2999999999999998</v>
      </c>
      <c r="AO14" s="3"/>
    </row>
    <row r="15" spans="1:41" ht="24.95" customHeight="1">
      <c r="A15" s="22"/>
      <c r="B15" s="129" t="s">
        <v>31</v>
      </c>
      <c r="C15" s="130"/>
      <c r="E15" s="33"/>
      <c r="G15" s="137"/>
      <c r="H15" s="120"/>
      <c r="I15" s="121"/>
      <c r="J15" s="121"/>
      <c r="K15" s="121"/>
      <c r="L15" s="121"/>
      <c r="M15" s="121"/>
      <c r="N15" s="121"/>
      <c r="O15" s="121"/>
      <c r="P15" s="121"/>
      <c r="Q15" s="122"/>
      <c r="R15" s="94"/>
      <c r="S15" s="108" t="s">
        <v>2</v>
      </c>
      <c r="T15" s="109"/>
      <c r="U15" s="94"/>
      <c r="V15" s="120"/>
      <c r="W15" s="121"/>
      <c r="X15" s="121"/>
      <c r="Y15" s="121"/>
      <c r="Z15" s="121"/>
      <c r="AA15" s="121"/>
      <c r="AB15" s="121"/>
      <c r="AC15" s="121"/>
      <c r="AD15" s="121"/>
      <c r="AE15" s="122"/>
      <c r="AF15" s="69"/>
      <c r="AH15" s="102"/>
      <c r="AI15" s="22"/>
      <c r="AL15" s="64" t="s">
        <v>32</v>
      </c>
      <c r="AM15" s="65" t="s">
        <v>33</v>
      </c>
      <c r="AO15" s="3"/>
    </row>
    <row r="16" spans="1:41" ht="24.95" customHeight="1">
      <c r="A16" s="22"/>
      <c r="B16" s="131"/>
      <c r="C16" s="131"/>
      <c r="G16" s="137"/>
      <c r="H16" s="120"/>
      <c r="I16" s="121"/>
      <c r="J16" s="121"/>
      <c r="K16" s="121"/>
      <c r="L16" s="121"/>
      <c r="M16" s="121"/>
      <c r="N16" s="121"/>
      <c r="O16" s="121"/>
      <c r="P16" s="121"/>
      <c r="Q16" s="122"/>
      <c r="R16" s="94"/>
      <c r="S16" s="110"/>
      <c r="T16" s="111"/>
      <c r="U16" s="94"/>
      <c r="V16" s="120"/>
      <c r="W16" s="121"/>
      <c r="X16" s="121"/>
      <c r="Y16" s="121"/>
      <c r="Z16" s="121"/>
      <c r="AA16" s="121"/>
      <c r="AB16" s="121"/>
      <c r="AC16" s="121"/>
      <c r="AD16" s="121"/>
      <c r="AE16" s="122"/>
      <c r="AF16" s="69"/>
      <c r="AH16" s="102"/>
      <c r="AI16" s="22"/>
      <c r="AL16" s="56">
        <f xml:space="preserve"> ROUND( G13 + H12 + R13 + S14 + U13 + V12 + AF13, 0 )</f>
        <v>54</v>
      </c>
      <c r="AM16" s="63">
        <f xml:space="preserve"> ROUND( M6 + H13 + M19, 0 )</f>
        <v>36</v>
      </c>
    </row>
    <row r="17" spans="1:35" ht="24.95" customHeight="1">
      <c r="A17" s="22"/>
      <c r="B17" s="131"/>
      <c r="C17" s="131"/>
      <c r="G17" s="137"/>
      <c r="H17" s="120"/>
      <c r="I17" s="121"/>
      <c r="J17" s="121"/>
      <c r="K17" s="121"/>
      <c r="L17" s="121"/>
      <c r="M17" s="121"/>
      <c r="N17" s="121"/>
      <c r="O17" s="121"/>
      <c r="P17" s="121"/>
      <c r="Q17" s="122"/>
      <c r="R17" s="94"/>
      <c r="S17" s="110"/>
      <c r="T17" s="111"/>
      <c r="U17" s="94"/>
      <c r="V17" s="120"/>
      <c r="W17" s="121"/>
      <c r="X17" s="121"/>
      <c r="Y17" s="121"/>
      <c r="Z17" s="121"/>
      <c r="AA17" s="121"/>
      <c r="AB17" s="121"/>
      <c r="AC17" s="121"/>
      <c r="AD17" s="121"/>
      <c r="AE17" s="122"/>
      <c r="AF17" s="69"/>
      <c r="AH17" s="102"/>
      <c r="AI17" s="22"/>
    </row>
    <row r="18" spans="1:35" ht="24.95" customHeight="1" thickBot="1">
      <c r="A18" s="22"/>
      <c r="B18" s="131"/>
      <c r="C18" s="131"/>
      <c r="E18" s="21"/>
      <c r="G18" s="137"/>
      <c r="H18" s="123"/>
      <c r="I18" s="124"/>
      <c r="J18" s="124"/>
      <c r="K18" s="124"/>
      <c r="L18" s="124"/>
      <c r="M18" s="124"/>
      <c r="N18" s="124"/>
      <c r="O18" s="124"/>
      <c r="P18" s="124"/>
      <c r="Q18" s="125"/>
      <c r="R18" s="94"/>
      <c r="S18" s="14"/>
      <c r="T18" s="15"/>
      <c r="U18" s="94"/>
      <c r="V18" s="123"/>
      <c r="W18" s="124"/>
      <c r="X18" s="124"/>
      <c r="Y18" s="124"/>
      <c r="Z18" s="124"/>
      <c r="AA18" s="124"/>
      <c r="AB18" s="124"/>
      <c r="AC18" s="124"/>
      <c r="AD18" s="124"/>
      <c r="AE18" s="125"/>
      <c r="AF18" s="69"/>
      <c r="AH18" s="103"/>
      <c r="AI18" s="22"/>
    </row>
    <row r="19" spans="1:35" ht="24.95" customHeight="1" thickBot="1">
      <c r="A19" s="22"/>
      <c r="B19" s="131"/>
      <c r="C19" s="131"/>
      <c r="E19" s="27"/>
      <c r="G19" s="54"/>
      <c r="H19" s="70" t="s">
        <v>35</v>
      </c>
      <c r="I19" s="71"/>
      <c r="J19" s="71"/>
      <c r="K19" s="71"/>
      <c r="L19" s="71"/>
      <c r="M19" s="72">
        <v>18</v>
      </c>
      <c r="N19" s="72"/>
      <c r="O19" s="72"/>
      <c r="P19" s="72"/>
      <c r="Q19" s="72"/>
      <c r="R19" s="55"/>
      <c r="S19" s="86"/>
      <c r="T19" s="86"/>
      <c r="U19" s="55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53"/>
      <c r="AH19" s="25"/>
      <c r="AI19" s="22"/>
    </row>
    <row r="20" spans="1:35" s="20" customFormat="1" ht="9.9499999999999993" customHeight="1">
      <c r="A20" s="22"/>
      <c r="B20" s="131"/>
      <c r="C20" s="131"/>
      <c r="AH20" s="26"/>
      <c r="AI20" s="22"/>
    </row>
    <row r="21" spans="1:35" s="20" customFormat="1" ht="9.9499999999999993" customHeight="1">
      <c r="A21" s="22"/>
      <c r="B21" s="131"/>
      <c r="C21" s="131"/>
      <c r="F21" s="34"/>
      <c r="G21" s="21"/>
      <c r="H21" s="23"/>
      <c r="Q21" s="38"/>
      <c r="R21" s="41"/>
      <c r="S21" s="95"/>
      <c r="T21" s="96"/>
      <c r="U21" s="36"/>
      <c r="V21" s="42"/>
      <c r="Z21" s="43"/>
      <c r="AE21" s="21"/>
      <c r="AF21" s="44"/>
      <c r="AI21" s="22"/>
    </row>
    <row r="22" spans="1:35" s="20" customFormat="1" ht="12.95" customHeight="1">
      <c r="A22" s="22"/>
      <c r="B22" s="131"/>
      <c r="C22" s="131"/>
      <c r="AH22" s="21"/>
      <c r="AI22" s="22"/>
    </row>
  </sheetData>
  <sheetProtection password="CDC4" sheet="1" objects="1" scenarios="1"/>
  <mergeCells count="39">
    <mergeCell ref="B3:C5"/>
    <mergeCell ref="B15:C22"/>
    <mergeCell ref="H13:Q13"/>
    <mergeCell ref="H11:Q11"/>
    <mergeCell ref="H12:Q12"/>
    <mergeCell ref="H14:Q18"/>
    <mergeCell ref="H9:Q10"/>
    <mergeCell ref="G7:G12"/>
    <mergeCell ref="G13:G18"/>
    <mergeCell ref="S21:T21"/>
    <mergeCell ref="AK11:AM11"/>
    <mergeCell ref="E2:AH2"/>
    <mergeCell ref="E3:AH3"/>
    <mergeCell ref="AH7:AH18"/>
    <mergeCell ref="S4:T4"/>
    <mergeCell ref="S14:T14"/>
    <mergeCell ref="S15:T15"/>
    <mergeCell ref="S16:T16"/>
    <mergeCell ref="S17:T17"/>
    <mergeCell ref="R7:R12"/>
    <mergeCell ref="R13:R18"/>
    <mergeCell ref="U7:U12"/>
    <mergeCell ref="V13:AE13"/>
    <mergeCell ref="S19:T19"/>
    <mergeCell ref="V14:AE18"/>
    <mergeCell ref="AF7:AF12"/>
    <mergeCell ref="AF13:AF18"/>
    <mergeCell ref="H6:L6"/>
    <mergeCell ref="M6:Q6"/>
    <mergeCell ref="H19:L19"/>
    <mergeCell ref="M19:Q19"/>
    <mergeCell ref="V9:AE10"/>
    <mergeCell ref="V6:AE6"/>
    <mergeCell ref="S7:T13"/>
    <mergeCell ref="S6:T6"/>
    <mergeCell ref="V19:AE19"/>
    <mergeCell ref="V11:AE11"/>
    <mergeCell ref="V12:AE12"/>
    <mergeCell ref="U13:U18"/>
  </mergeCells>
  <pageMargins left="0.19685039370078741" right="0.19685039370078741" top="0.19685039370078741" bottom="0.19685039370078741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Pärmskiss FNG Danmark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 Jönsson</dc:creator>
  <cp:lastModifiedBy>Bengt Jönsson</cp:lastModifiedBy>
  <cp:lastPrinted>2023-02-12T10:17:26Z</cp:lastPrinted>
  <dcterms:created xsi:type="dcterms:W3CDTF">2018-09-12T07:59:30Z</dcterms:created>
  <dcterms:modified xsi:type="dcterms:W3CDTF">2025-09-02T10:25:46Z</dcterms:modified>
</cp:coreProperties>
</file>